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"/>
    </mc:Choice>
  </mc:AlternateContent>
  <xr:revisionPtr revIDLastSave="0" documentId="8_{EA463731-D14B-4C35-B252-1C6FD00B5E52}" xr6:coauthVersionLast="36" xr6:coauthVersionMax="36" xr10:uidLastSave="{00000000-0000-0000-0000-000000000000}"/>
  <bookViews>
    <workbookView xWindow="0" yWindow="0" windowWidth="16500" windowHeight="6960" xr2:uid="{839E7A75-6989-436E-B1CE-18BC8BE2E4B7}"/>
  </bookViews>
  <sheets>
    <sheet name="2564" sheetId="3" r:id="rId1"/>
    <sheet name="2563" sheetId="1" r:id="rId2"/>
    <sheet name="Sheet2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3" l="1"/>
  <c r="F42" i="3"/>
  <c r="D42" i="3"/>
  <c r="H21" i="3"/>
  <c r="F21" i="3"/>
  <c r="H20" i="3"/>
  <c r="F20" i="3"/>
  <c r="H19" i="3"/>
  <c r="F19" i="3"/>
  <c r="H18" i="3"/>
  <c r="F18" i="3"/>
  <c r="H17" i="3"/>
  <c r="F17" i="3"/>
  <c r="H16" i="3"/>
  <c r="F16" i="3"/>
  <c r="H15" i="3"/>
  <c r="F15" i="3"/>
  <c r="D42" i="1"/>
  <c r="F42" i="1"/>
  <c r="F43" i="1" l="1"/>
  <c r="F17" i="1" l="1"/>
  <c r="F16" i="1"/>
  <c r="F15" i="1"/>
  <c r="H15" i="1" l="1"/>
  <c r="F21" i="1" l="1"/>
  <c r="F18" i="1"/>
  <c r="H18" i="1" s="1"/>
  <c r="H21" i="1" l="1"/>
  <c r="F20" i="1"/>
  <c r="H20" i="1" s="1"/>
  <c r="H17" i="1" l="1"/>
  <c r="H16" i="1"/>
  <c r="F19" i="1"/>
  <c r="H19" i="1" s="1"/>
</calcChain>
</file>

<file path=xl/sharedStrings.xml><?xml version="1.0" encoding="utf-8"?>
<sst xmlns="http://schemas.openxmlformats.org/spreadsheetml/2006/main" count="136" uniqueCount="60">
  <si>
    <t>Fuel type</t>
  </si>
  <si>
    <t>Unit</t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</si>
  <si>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Emission</t>
    </r>
  </si>
  <si>
    <t>Fuel Consumption</t>
  </si>
  <si>
    <t>CO2 Emission</t>
  </si>
  <si>
    <t>(MJ/Unit)</t>
  </si>
  <si>
    <r>
      <t>(tCO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/TJ)</t>
    </r>
  </si>
  <si>
    <r>
      <t>(kgCO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/Unit)</t>
    </r>
  </si>
  <si>
    <r>
      <t>(tCO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</si>
  <si>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Natural Gas (Dry)</t>
  </si>
  <si>
    <t>scf.</t>
  </si>
  <si>
    <t>Lignite</t>
  </si>
  <si>
    <t>ton</t>
  </si>
  <si>
    <t>Bituminous</t>
  </si>
  <si>
    <t>Bunker</t>
  </si>
  <si>
    <t>liter</t>
  </si>
  <si>
    <t>Diesel</t>
  </si>
  <si>
    <t>(unit)</t>
  </si>
  <si>
    <t>Gasoline</t>
  </si>
  <si>
    <t>LPG</t>
  </si>
  <si>
    <r>
      <t xml:space="preserve">                     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2006 IPCC Guidelines for National Greenhouse Gas Inventories</t>
    </r>
  </si>
  <si>
    <r>
      <t xml:space="preserve">หมายเหตุ: 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รายงานดุลยภาพพลังงานของประเทศไทย , กรมพัฒนาพลังงานทดแทนและอนุรักษ์พลังงาน</t>
    </r>
  </si>
  <si>
    <r>
      <t>NCV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</si>
  <si>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EF</t>
    </r>
    <r>
      <rPr>
        <vertAlign val="superscript"/>
        <sz val="11"/>
        <color theme="1"/>
        <rFont val="Calibri"/>
        <family val="2"/>
        <scheme val="minor"/>
      </rPr>
      <t>2</t>
    </r>
  </si>
  <si>
    <t>การคำนวณก๊าซคาร์บอนไดออกไซด์ที่ลดได้จากการลดการใช้เชื้อเพลิงฟอสซิล</t>
  </si>
  <si>
    <t xml:space="preserve">1. ตามที่ IPCC กำหนด การเผาไหม้เชื้อเพลิงฟอสซิลจะมีการปล่อยก๊าซเรือนกระจกอื่นนอกเหนือจากก๊าซคาร์บอนไดออกไซด์ด้วย </t>
  </si>
  <si>
    <r>
      <t xml:space="preserve">   เช่น มีเทน และไนตรัสออกไซด์ เป็นต้น การคำนวณนี้</t>
    </r>
    <r>
      <rPr>
        <b/>
        <sz val="11"/>
        <color rgb="FFC00000"/>
        <rFont val="Calibri"/>
        <family val="2"/>
        <scheme val="minor"/>
      </rPr>
      <t>คิดเฉพาะก๊าซคาร์บอนไดออกไซด์ (CO</t>
    </r>
    <r>
      <rPr>
        <b/>
        <vertAlign val="subscript"/>
        <sz val="11"/>
        <color rgb="FFC00000"/>
        <rFont val="Calibri"/>
        <family val="2"/>
        <scheme val="minor"/>
      </rPr>
      <t>2</t>
    </r>
    <r>
      <rPr>
        <b/>
        <sz val="11"/>
        <color rgb="FFC00000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เท่านั้น </t>
    </r>
  </si>
  <si>
    <r>
      <t xml:space="preserve">   หรือ</t>
    </r>
    <r>
      <rPr>
        <b/>
        <sz val="11"/>
        <color rgb="FFC00000"/>
        <rFont val="Calibri"/>
        <family val="2"/>
        <scheme val="minor"/>
      </rPr>
      <t>ต้องทราบปริมาณเชื้อเพลิงฟอสซิลที่ประหยัดได้จากมาตรการเพิ่มประสิทธิภาพพลังงาน</t>
    </r>
    <r>
      <rPr>
        <sz val="11"/>
        <color theme="1"/>
        <rFont val="Calibri"/>
        <family val="2"/>
        <scheme val="minor"/>
      </rPr>
      <t xml:space="preserve">ตามหน่วย (Unit) ที่กำหนดไว้ </t>
    </r>
  </si>
  <si>
    <r>
      <t xml:space="preserve">3. กิจกรรม/โครงการที่จะประเมินการลดลงของ CO2 </t>
    </r>
    <r>
      <rPr>
        <b/>
        <sz val="11"/>
        <color rgb="FFC00000"/>
        <rFont val="Calibri"/>
        <family val="2"/>
        <scheme val="minor"/>
      </rPr>
      <t>ต้องทราบปริมาณเชื้อเพลิงฟอสซิลที่ถูกแทนที่ด้วยพลังงานทดแทน</t>
    </r>
  </si>
  <si>
    <t>ช่องที่ 1</t>
  </si>
  <si>
    <t>ช่องที่ 2</t>
  </si>
  <si>
    <t>ช่องที่ 3</t>
  </si>
  <si>
    <t>ช่องที่ 4</t>
  </si>
  <si>
    <t>ช่องที่ 5</t>
  </si>
  <si>
    <t>ช่องที่ 6</t>
  </si>
  <si>
    <t>ช่องที่ 7</t>
  </si>
  <si>
    <t>4. นำปริมาณเชื้อเพลิงฟอสซิลที่ประหยัดได้หรือถูกแทนที่ด้วยพลังงานทดแทนไปใส่ไว้ในช่องที่ 6 (สีเหลือง)</t>
  </si>
  <si>
    <t xml:space="preserve">   ผลการคำนวณก๊าซเรือนกระจกที่ลดได้จะปรากฎในช่องที่ 7 (สีเขียว) </t>
  </si>
  <si>
    <t xml:space="preserve">    โดยแบ่งการใช้ค่าสัมประสิทธิ์ออกเป็น 2 กรณี ได้แก่ </t>
  </si>
  <si>
    <r>
      <t>2. ปริมาณ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ที่ลดได้จากกิจกรรม/โครงการ จะเทียบเท่ากับปริมาณ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ที่ปล่อยจากการใช้เชื้อเพลิงฟอสซิลในกรณีที่ไม่มีกิจกรรม/โครงการ</t>
    </r>
  </si>
  <si>
    <t>การคำนวณก๊าซคาร์บอนไดออกไซด์ที่ลดได้จากการลดการผลิตการใช้ไฟฟ้าจากระบบสายส่ง (Grid)</t>
  </si>
  <si>
    <r>
      <t xml:space="preserve">   </t>
    </r>
    <r>
      <rPr>
        <b/>
        <sz val="11"/>
        <color rgb="FFC00000"/>
        <rFont val="Calibri"/>
        <family val="2"/>
        <scheme val="minor"/>
      </rPr>
      <t xml:space="preserve">การผลิตหรือการใช้ไฟฟ้าจากสายส่ง </t>
    </r>
  </si>
  <si>
    <t xml:space="preserve">    ซึ่งจะอ้างอิงค่าที่ได้รับการรับรองจากคณะทำงานประสานงานด้านการเปลี่ยนแปลงสภาพภูมิอากาศของกระทรวงพลังงานล่าสุด (ปี 2563)</t>
  </si>
  <si>
    <t xml:space="preserve">           ตัวอย่างโครงการ พพ. ได้แก่ การผลิตไฟฟ้าพลังน้ำเข้าสู่สายส่ง เป็นต้น</t>
  </si>
  <si>
    <t>Electricity Emission Factor</t>
  </si>
  <si>
    <t>ผู้ผลิตไฟฟ้า</t>
  </si>
  <si>
    <t>ผู้ใช้ไฟฟ้า</t>
  </si>
  <si>
    <t>Electricity Generation/Reduction (MWh)</t>
  </si>
  <si>
    <r>
      <t>CO2 Emission (tCO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</si>
  <si>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 xml:space="preserve">1. กรณีที่เป็นการผลิตไฟฟ้าจากพลังงานทดแทน หรือการเพิ่มประสิทธิภาพพลังงานที่ลดการใช้ไฟฟ้าจากสายส่ง (Grid) </t>
  </si>
  <si>
    <t>2. ค่าสัมประสิทธิ์การปล่อยก๊าซเรือนกระจกของระบบสายส่งจะเปลี่ยนแปลงตามชนิดและปริมาณเชื้อเพลิงที่ใช้ในการผลิตไฟฟ้าในแต่ละปี</t>
  </si>
  <si>
    <r>
      <t xml:space="preserve">    (2.1) </t>
    </r>
    <r>
      <rPr>
        <b/>
        <sz val="11"/>
        <color rgb="FFC00000"/>
        <rFont val="Calibri"/>
        <family val="2"/>
        <scheme val="minor"/>
      </rPr>
      <t>ผู้ผลิตไฟฟ้า (Electricity Generation Emission Factor)</t>
    </r>
    <r>
      <rPr>
        <sz val="11"/>
        <color theme="1"/>
        <rFont val="Calibri"/>
        <family val="2"/>
        <scheme val="minor"/>
      </rPr>
      <t xml:space="preserve"> เช่น การผลิตไฟฟ้าพลังน้ำ ชีวมวล ก๊าซชีวภาพ ขยะ ฯ ขายเข้าสู่สายส่ง</t>
    </r>
  </si>
  <si>
    <r>
      <t xml:space="preserve">   กิจกรรม/โครงการที่จะประเมินการลดลงของ CO2  </t>
    </r>
    <r>
      <rPr>
        <b/>
        <sz val="11"/>
        <color rgb="FFC00000"/>
        <rFont val="Calibri"/>
        <family val="2"/>
        <scheme val="minor"/>
      </rPr>
      <t>ต้องทราบปริมาณไฟฟ้าที่ผลิตหรือลดได้จากโครงการเพื่อทดแทน</t>
    </r>
  </si>
  <si>
    <t>3. นำปริมาณไฟฟ้าที่ผลิตหรือลดได้จากโครงการไปใส่ไว้ในช่องที่ 3 (สีเหลือง)</t>
  </si>
  <si>
    <r>
      <t>Grid EF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(tCO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/MWh)</t>
    </r>
  </si>
  <si>
    <r>
      <t xml:space="preserve">หมายเหตุ: </t>
    </r>
    <r>
      <rPr>
        <vertAlign val="superscript"/>
        <sz val="11"/>
        <color theme="1" tint="0.14999847407452621"/>
        <rFont val="Calibri"/>
        <family val="2"/>
        <scheme val="minor"/>
      </rPr>
      <t xml:space="preserve">1 </t>
    </r>
    <r>
      <rPr>
        <sz val="11"/>
        <color theme="1" tint="0.14999847407452621"/>
        <rFont val="Calibri"/>
        <family val="2"/>
        <scheme val="minor"/>
      </rPr>
      <t>รายงานการติดตามประเมินผลการลดก๊าซเรือนกระจกจากมาตรการภาคพลังงาน ปี พ.ศ. 2563</t>
    </r>
  </si>
  <si>
    <r>
      <t xml:space="preserve">    (2.2) </t>
    </r>
    <r>
      <rPr>
        <b/>
        <sz val="11"/>
        <color rgb="FFC00000"/>
        <rFont val="Calibri"/>
        <family val="2"/>
        <scheme val="minor"/>
      </rPr>
      <t>ผู้ใช้ไฟฟ้า (Electricity Consumption Emission Factor)</t>
    </r>
    <r>
      <rPr>
        <sz val="11"/>
        <color theme="1"/>
        <rFont val="Calibri"/>
        <family val="2"/>
        <scheme val="minor"/>
      </rPr>
      <t xml:space="preserve"> เช่น การเปลี่ยนมาใช้อุปกรณ์ประสิทธิภาพสูง หรือผลิตไฟฟ้าจากพลังงานทดแทน</t>
    </r>
  </si>
  <si>
    <t xml:space="preserve">         การผลิตไฟฟ้าจากพลังงานแสงอาทิตย์เพื่อใช้เองเป็นต้น</t>
  </si>
  <si>
    <t xml:space="preserve">         ที่ลดการใช้ไฟฟ้าของตนเองลง ตัวอย่างโครงการ พพ. ได้แก่ โครงการ20/80 การใช้อุปกรณ์ฉลากประสิทธิภาพพลังงาน </t>
  </si>
  <si>
    <r>
      <t xml:space="preserve">หมายเหตุ: </t>
    </r>
    <r>
      <rPr>
        <vertAlign val="superscript"/>
        <sz val="11"/>
        <color theme="1" tint="0.14999847407452621"/>
        <rFont val="Calibri"/>
        <family val="2"/>
        <scheme val="minor"/>
      </rPr>
      <t xml:space="preserve">1 </t>
    </r>
    <r>
      <rPr>
        <sz val="11"/>
        <color theme="1" tint="0.14999847407452621"/>
        <rFont val="Calibri"/>
        <family val="2"/>
        <scheme val="minor"/>
      </rPr>
      <t>รายงานการติดตามประเมินผลการลดก๊าซเรือนกระจกจากมาตรการภาคพลังงาน ปี พ.ศ. 2566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</si>
</sst>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000_);_(* \(#,##0.0000\);_(* &quot;-&quot;??_);_(@_)"/>
    <numFmt numFmtId="165" formatCode="_-* #,##0_-;\-* #,##0_-;_-* &quot;-&quot;??_-;_-@_-"/>
    <numFmt numFmtId="166" formatCode="_(* #,##0_);_(* \(#,##0\);_(* &quot;-&quot;??_);_(@_)"/>
    <numFmt numFmtId="167" formatCode="_(* #,##0.000000_);_(* \(#,##0.00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vertAlign val="subscript"/>
      <sz val="11"/>
      <color rgb="FFC00000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vertAlign val="superscript"/>
      <sz val="11"/>
      <color theme="1" tint="0.149998474074526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164" fontId="0" fillId="0" borderId="2" xfId="0" applyNumberFormat="1" applyBorder="1"/>
    <xf numFmtId="166" fontId="0" fillId="3" borderId="2" xfId="0" applyNumberFormat="1" applyFill="1" applyBorder="1"/>
    <xf numFmtId="0" fontId="0" fillId="0" borderId="2" xfId="0" applyFill="1" applyBorder="1"/>
    <xf numFmtId="43" fontId="0" fillId="0" borderId="2" xfId="1" applyFont="1" applyFill="1" applyBorder="1"/>
    <xf numFmtId="164" fontId="0" fillId="0" borderId="2" xfId="0" applyNumberFormat="1" applyFill="1" applyBorder="1"/>
    <xf numFmtId="0" fontId="0" fillId="0" borderId="0" xfId="0" applyFill="1" applyBorder="1" applyAlignment="1"/>
    <xf numFmtId="167" fontId="0" fillId="3" borderId="2" xfId="0" applyNumberFormat="1" applyFill="1" applyBorder="1"/>
    <xf numFmtId="43" fontId="0" fillId="0" borderId="0" xfId="1" applyFont="1"/>
    <xf numFmtId="167" fontId="0" fillId="0" borderId="0" xfId="0" applyNumberFormat="1"/>
    <xf numFmtId="43" fontId="0" fillId="0" borderId="0" xfId="0" applyNumberFormat="1"/>
    <xf numFmtId="0" fontId="7" fillId="0" borderId="0" xfId="0" applyFont="1"/>
    <xf numFmtId="0" fontId="4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165" fontId="0" fillId="6" borderId="2" xfId="1" applyNumberFormat="1" applyFont="1" applyFill="1" applyBorder="1"/>
    <xf numFmtId="43" fontId="0" fillId="3" borderId="2" xfId="1" applyFont="1" applyFill="1" applyBorder="1"/>
    <xf numFmtId="0" fontId="8" fillId="0" borderId="0" xfId="0" applyFont="1" applyFill="1" applyBorder="1"/>
    <xf numFmtId="43" fontId="0" fillId="6" borderId="2" xfId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0" fillId="6" borderId="2" xfId="0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  <color rgb="FF9900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6D84-1BE8-47DE-93EA-37DDE2BBE7E5}">
  <dimension ref="B2:H44"/>
  <sheetViews>
    <sheetView tabSelected="1" topLeftCell="A31" workbookViewId="0">
      <selection activeCell="K44" sqref="K44"/>
    </sheetView>
  </sheetViews>
  <sheetFormatPr defaultRowHeight="15" x14ac:dyDescent="0.25"/>
  <cols>
    <col min="2" max="2" width="16.140625" bestFit="1" customWidth="1"/>
    <col min="3" max="3" width="12" customWidth="1"/>
    <col min="4" max="4" width="15.85546875" customWidth="1"/>
    <col min="6" max="6" width="14.7109375" customWidth="1"/>
    <col min="7" max="7" width="18" bestFit="1" customWidth="1"/>
    <col min="8" max="8" width="12.85546875" bestFit="1" customWidth="1"/>
  </cols>
  <sheetData>
    <row r="2" spans="2:8" x14ac:dyDescent="0.25">
      <c r="B2" s="18" t="s">
        <v>24</v>
      </c>
    </row>
    <row r="4" spans="2:8" x14ac:dyDescent="0.25">
      <c r="B4" t="s">
        <v>25</v>
      </c>
    </row>
    <row r="5" spans="2:8" ht="18" x14ac:dyDescent="0.35">
      <c r="B5" t="s">
        <v>26</v>
      </c>
    </row>
    <row r="6" spans="2:8" ht="18" x14ac:dyDescent="0.35">
      <c r="B6" t="s">
        <v>39</v>
      </c>
    </row>
    <row r="7" spans="2:8" x14ac:dyDescent="0.25">
      <c r="B7" t="s">
        <v>28</v>
      </c>
    </row>
    <row r="8" spans="2:8" x14ac:dyDescent="0.25">
      <c r="B8" t="s">
        <v>27</v>
      </c>
    </row>
    <row r="9" spans="2:8" x14ac:dyDescent="0.25">
      <c r="B9" t="s">
        <v>36</v>
      </c>
    </row>
    <row r="10" spans="2:8" x14ac:dyDescent="0.25">
      <c r="B10" t="s">
        <v>37</v>
      </c>
    </row>
    <row r="12" spans="2:8" x14ac:dyDescent="0.25">
      <c r="B12" s="19" t="s">
        <v>29</v>
      </c>
      <c r="C12" s="19" t="s">
        <v>30</v>
      </c>
      <c r="D12" s="19" t="s">
        <v>31</v>
      </c>
      <c r="E12" s="19" t="s">
        <v>32</v>
      </c>
      <c r="F12" s="19" t="s">
        <v>33</v>
      </c>
      <c r="G12" s="20" t="s">
        <v>34</v>
      </c>
      <c r="H12" s="21" t="s">
        <v>35</v>
      </c>
    </row>
    <row r="13" spans="2:8" ht="18.75" x14ac:dyDescent="0.35">
      <c r="B13" s="30" t="s">
        <v>0</v>
      </c>
      <c r="C13" s="30" t="s">
        <v>1</v>
      </c>
      <c r="D13" s="1" t="s">
        <v>22</v>
      </c>
      <c r="E13" s="1" t="s">
        <v>23</v>
      </c>
      <c r="F13" s="1" t="s">
        <v>2</v>
      </c>
      <c r="G13" s="24" t="s">
        <v>3</v>
      </c>
      <c r="H13" s="2" t="s">
        <v>4</v>
      </c>
    </row>
    <row r="14" spans="2:8" ht="18" x14ac:dyDescent="0.35">
      <c r="B14" s="31"/>
      <c r="C14" s="31"/>
      <c r="D14" s="3" t="s">
        <v>5</v>
      </c>
      <c r="E14" s="3" t="s">
        <v>6</v>
      </c>
      <c r="F14" s="3" t="s">
        <v>7</v>
      </c>
      <c r="G14" s="25" t="s">
        <v>17</v>
      </c>
      <c r="H14" s="4" t="s">
        <v>8</v>
      </c>
    </row>
    <row r="15" spans="2:8" x14ac:dyDescent="0.25">
      <c r="B15" s="5" t="s">
        <v>9</v>
      </c>
      <c r="C15" s="6" t="s">
        <v>10</v>
      </c>
      <c r="D15" s="7">
        <v>1.02</v>
      </c>
      <c r="E15" s="7">
        <v>56.1</v>
      </c>
      <c r="F15" s="8">
        <f>+D15*E15/1000</f>
        <v>5.7222000000000002E-2</v>
      </c>
      <c r="G15" s="26">
        <v>1059300000000</v>
      </c>
      <c r="H15" s="9">
        <f>G15*F15/1000</f>
        <v>60615264.600000001</v>
      </c>
    </row>
    <row r="16" spans="2:8" x14ac:dyDescent="0.25">
      <c r="B16" s="5" t="s">
        <v>11</v>
      </c>
      <c r="C16" s="6" t="s">
        <v>12</v>
      </c>
      <c r="D16" s="7">
        <v>10470</v>
      </c>
      <c r="E16" s="7">
        <v>101</v>
      </c>
      <c r="F16" s="8">
        <f>+D16*E16/1000</f>
        <v>1057.47</v>
      </c>
      <c r="G16" s="26">
        <v>0</v>
      </c>
      <c r="H16" s="9">
        <f t="shared" ref="H16:H21" si="0">G16*F16/1000</f>
        <v>0</v>
      </c>
    </row>
    <row r="17" spans="2:8" x14ac:dyDescent="0.25">
      <c r="B17" s="5" t="s">
        <v>13</v>
      </c>
      <c r="C17" s="6" t="s">
        <v>12</v>
      </c>
      <c r="D17" s="7">
        <v>26370</v>
      </c>
      <c r="E17" s="7">
        <v>94.6</v>
      </c>
      <c r="F17" s="8">
        <f>+D17*E17/1000</f>
        <v>2494.6019999999999</v>
      </c>
      <c r="G17" s="26">
        <v>0</v>
      </c>
      <c r="H17" s="9">
        <f t="shared" si="0"/>
        <v>0</v>
      </c>
    </row>
    <row r="18" spans="2:8" x14ac:dyDescent="0.25">
      <c r="B18" s="5" t="s">
        <v>14</v>
      </c>
      <c r="C18" s="6" t="s">
        <v>15</v>
      </c>
      <c r="D18" s="7">
        <v>39.770000000000003</v>
      </c>
      <c r="E18" s="7">
        <v>77.400000000000006</v>
      </c>
      <c r="F18" s="8">
        <f>+D18*E18/1000</f>
        <v>3.0781980000000004</v>
      </c>
      <c r="G18" s="26">
        <v>0</v>
      </c>
      <c r="H18" s="14">
        <f>G18*F18/1000</f>
        <v>0</v>
      </c>
    </row>
    <row r="19" spans="2:8" x14ac:dyDescent="0.25">
      <c r="B19" s="5" t="s">
        <v>16</v>
      </c>
      <c r="C19" s="6" t="s">
        <v>15</v>
      </c>
      <c r="D19" s="7">
        <v>36.42</v>
      </c>
      <c r="E19" s="7">
        <v>74.099999999999994</v>
      </c>
      <c r="F19" s="8">
        <f t="shared" ref="F19:F20" si="1">+D19*E19/1000</f>
        <v>2.6987219999999996</v>
      </c>
      <c r="G19" s="26">
        <v>0</v>
      </c>
      <c r="H19" s="9">
        <f t="shared" si="0"/>
        <v>0</v>
      </c>
    </row>
    <row r="20" spans="2:8" x14ac:dyDescent="0.25">
      <c r="B20" s="10" t="s">
        <v>18</v>
      </c>
      <c r="C20" s="6" t="s">
        <v>15</v>
      </c>
      <c r="D20" s="11">
        <v>31.48</v>
      </c>
      <c r="E20" s="11">
        <v>69.3</v>
      </c>
      <c r="F20" s="12">
        <f t="shared" si="1"/>
        <v>2.1815639999999998</v>
      </c>
      <c r="G20" s="26">
        <v>0</v>
      </c>
      <c r="H20" s="9">
        <f t="shared" si="0"/>
        <v>0</v>
      </c>
    </row>
    <row r="21" spans="2:8" x14ac:dyDescent="0.25">
      <c r="B21" s="10" t="s">
        <v>19</v>
      </c>
      <c r="C21" s="6" t="s">
        <v>15</v>
      </c>
      <c r="D21" s="11">
        <v>26.62</v>
      </c>
      <c r="E21" s="11">
        <v>63.1</v>
      </c>
      <c r="F21" s="12">
        <f>+D21*E21/1000</f>
        <v>1.6797220000000002</v>
      </c>
      <c r="G21" s="26">
        <v>0</v>
      </c>
      <c r="H21" s="14">
        <f t="shared" si="0"/>
        <v>0</v>
      </c>
    </row>
    <row r="22" spans="2:8" ht="17.25" x14ac:dyDescent="0.25">
      <c r="B22" s="13" t="s">
        <v>21</v>
      </c>
    </row>
    <row r="23" spans="2:8" ht="17.25" x14ac:dyDescent="0.25">
      <c r="B23" s="13" t="s">
        <v>20</v>
      </c>
    </row>
    <row r="24" spans="2:8" x14ac:dyDescent="0.25">
      <c r="B24" s="13"/>
    </row>
    <row r="25" spans="2:8" x14ac:dyDescent="0.25">
      <c r="B25" s="18" t="s">
        <v>40</v>
      </c>
    </row>
    <row r="26" spans="2:8" x14ac:dyDescent="0.25">
      <c r="B26" t="s">
        <v>49</v>
      </c>
    </row>
    <row r="27" spans="2:8" x14ac:dyDescent="0.25">
      <c r="B27" t="s">
        <v>52</v>
      </c>
      <c r="D27" s="16"/>
    </row>
    <row r="28" spans="2:8" x14ac:dyDescent="0.25">
      <c r="B28" t="s">
        <v>41</v>
      </c>
      <c r="D28" s="15"/>
    </row>
    <row r="29" spans="2:8" x14ac:dyDescent="0.25">
      <c r="B29" t="s">
        <v>50</v>
      </c>
      <c r="D29" s="15"/>
    </row>
    <row r="30" spans="2:8" x14ac:dyDescent="0.25">
      <c r="B30" t="s">
        <v>42</v>
      </c>
      <c r="D30" s="16"/>
    </row>
    <row r="31" spans="2:8" x14ac:dyDescent="0.25">
      <c r="B31" t="s">
        <v>38</v>
      </c>
      <c r="D31" s="15"/>
    </row>
    <row r="32" spans="2:8" x14ac:dyDescent="0.25">
      <c r="B32" t="s">
        <v>51</v>
      </c>
    </row>
    <row r="33" spans="2:6" x14ac:dyDescent="0.25">
      <c r="B33" t="s">
        <v>43</v>
      </c>
    </row>
    <row r="34" spans="2:6" x14ac:dyDescent="0.25">
      <c r="B34" t="s">
        <v>56</v>
      </c>
      <c r="D34" s="17"/>
    </row>
    <row r="35" spans="2:6" x14ac:dyDescent="0.25">
      <c r="B35" t="s">
        <v>58</v>
      </c>
      <c r="D35" s="17"/>
    </row>
    <row r="36" spans="2:6" x14ac:dyDescent="0.25">
      <c r="B36" t="s">
        <v>57</v>
      </c>
      <c r="D36" s="15"/>
    </row>
    <row r="37" spans="2:6" x14ac:dyDescent="0.25">
      <c r="B37" t="s">
        <v>53</v>
      </c>
      <c r="D37" s="15"/>
    </row>
    <row r="38" spans="2:6" x14ac:dyDescent="0.25">
      <c r="B38" t="s">
        <v>37</v>
      </c>
      <c r="D38" s="15"/>
    </row>
    <row r="40" spans="2:6" x14ac:dyDescent="0.25">
      <c r="B40" s="19" t="s">
        <v>29</v>
      </c>
      <c r="C40" s="19" t="s">
        <v>30</v>
      </c>
      <c r="D40" s="32" t="s">
        <v>31</v>
      </c>
      <c r="E40" s="33"/>
      <c r="F40" s="21" t="s">
        <v>32</v>
      </c>
    </row>
    <row r="41" spans="2:6" ht="30.75" customHeight="1" x14ac:dyDescent="0.35">
      <c r="B41" s="22" t="s">
        <v>44</v>
      </c>
      <c r="C41" s="22" t="s">
        <v>54</v>
      </c>
      <c r="D41" s="34" t="s">
        <v>47</v>
      </c>
      <c r="E41" s="34"/>
      <c r="F41" s="23" t="s">
        <v>48</v>
      </c>
    </row>
    <row r="42" spans="2:6" x14ac:dyDescent="0.25">
      <c r="B42" s="5" t="s">
        <v>45</v>
      </c>
      <c r="C42" s="5">
        <v>0.43919999999999998</v>
      </c>
      <c r="D42" s="29">
        <f>3360*1000</f>
        <v>3360000</v>
      </c>
      <c r="E42" s="29"/>
      <c r="F42" s="27">
        <f>+C42*D42</f>
        <v>1475712</v>
      </c>
    </row>
    <row r="43" spans="2:6" x14ac:dyDescent="0.25">
      <c r="B43" s="5" t="s">
        <v>46</v>
      </c>
      <c r="C43" s="5">
        <v>0.40210000000000001</v>
      </c>
      <c r="D43" s="29">
        <v>0</v>
      </c>
      <c r="E43" s="29"/>
      <c r="F43" s="27">
        <f>+C43*D43</f>
        <v>0</v>
      </c>
    </row>
    <row r="44" spans="2:6" ht="17.25" x14ac:dyDescent="0.25">
      <c r="B44" s="28" t="s">
        <v>59</v>
      </c>
    </row>
  </sheetData>
  <mergeCells count="6">
    <mergeCell ref="D43:E43"/>
    <mergeCell ref="B13:B14"/>
    <mergeCell ref="C13:C14"/>
    <mergeCell ref="D40:E40"/>
    <mergeCell ref="D41:E41"/>
    <mergeCell ref="D42:E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583B8-7F2B-495B-B621-4340008B41FF}">
  <dimension ref="B2:H44"/>
  <sheetViews>
    <sheetView topLeftCell="A31" workbookViewId="0">
      <selection activeCell="C46" sqref="C46"/>
    </sheetView>
  </sheetViews>
  <sheetFormatPr defaultRowHeight="15" x14ac:dyDescent="0.25"/>
  <cols>
    <col min="2" max="2" width="16.140625" bestFit="1" customWidth="1"/>
    <col min="3" max="3" width="12" customWidth="1"/>
    <col min="4" max="4" width="15.85546875" customWidth="1"/>
    <col min="6" max="6" width="14.7109375" customWidth="1"/>
    <col min="7" max="7" width="18" bestFit="1" customWidth="1"/>
    <col min="8" max="8" width="12.85546875" bestFit="1" customWidth="1"/>
  </cols>
  <sheetData>
    <row r="2" spans="2:8" x14ac:dyDescent="0.25">
      <c r="B2" s="18" t="s">
        <v>24</v>
      </c>
    </row>
    <row r="4" spans="2:8" x14ac:dyDescent="0.25">
      <c r="B4" t="s">
        <v>25</v>
      </c>
    </row>
    <row r="5" spans="2:8" ht="18" x14ac:dyDescent="0.35">
      <c r="B5" t="s">
        <v>26</v>
      </c>
    </row>
    <row r="6" spans="2:8" ht="18" x14ac:dyDescent="0.35">
      <c r="B6" t="s">
        <v>39</v>
      </c>
    </row>
    <row r="7" spans="2:8" x14ac:dyDescent="0.25">
      <c r="B7" t="s">
        <v>28</v>
      </c>
    </row>
    <row r="8" spans="2:8" x14ac:dyDescent="0.25">
      <c r="B8" t="s">
        <v>27</v>
      </c>
    </row>
    <row r="9" spans="2:8" x14ac:dyDescent="0.25">
      <c r="B9" t="s">
        <v>36</v>
      </c>
    </row>
    <row r="10" spans="2:8" x14ac:dyDescent="0.25">
      <c r="B10" t="s">
        <v>37</v>
      </c>
    </row>
    <row r="12" spans="2:8" x14ac:dyDescent="0.25">
      <c r="B12" s="19" t="s">
        <v>29</v>
      </c>
      <c r="C12" s="19" t="s">
        <v>30</v>
      </c>
      <c r="D12" s="19" t="s">
        <v>31</v>
      </c>
      <c r="E12" s="19" t="s">
        <v>32</v>
      </c>
      <c r="F12" s="19" t="s">
        <v>33</v>
      </c>
      <c r="G12" s="20" t="s">
        <v>34</v>
      </c>
      <c r="H12" s="21" t="s">
        <v>35</v>
      </c>
    </row>
    <row r="13" spans="2:8" ht="18.75" x14ac:dyDescent="0.35">
      <c r="B13" s="30" t="s">
        <v>0</v>
      </c>
      <c r="C13" s="30" t="s">
        <v>1</v>
      </c>
      <c r="D13" s="1" t="s">
        <v>22</v>
      </c>
      <c r="E13" s="1" t="s">
        <v>23</v>
      </c>
      <c r="F13" s="1" t="s">
        <v>2</v>
      </c>
      <c r="G13" s="24" t="s">
        <v>3</v>
      </c>
      <c r="H13" s="2" t="s">
        <v>4</v>
      </c>
    </row>
    <row r="14" spans="2:8" ht="18" x14ac:dyDescent="0.35">
      <c r="B14" s="31"/>
      <c r="C14" s="31"/>
      <c r="D14" s="3" t="s">
        <v>5</v>
      </c>
      <c r="E14" s="3" t="s">
        <v>6</v>
      </c>
      <c r="F14" s="3" t="s">
        <v>7</v>
      </c>
      <c r="G14" s="25" t="s">
        <v>17</v>
      </c>
      <c r="H14" s="4" t="s">
        <v>8</v>
      </c>
    </row>
    <row r="15" spans="2:8" x14ac:dyDescent="0.25">
      <c r="B15" s="5" t="s">
        <v>9</v>
      </c>
      <c r="C15" s="6" t="s">
        <v>10</v>
      </c>
      <c r="D15" s="7">
        <v>1.02</v>
      </c>
      <c r="E15" s="7">
        <v>56.1</v>
      </c>
      <c r="F15" s="8">
        <f>+D15*E15/1000</f>
        <v>5.7222000000000002E-2</v>
      </c>
      <c r="G15" s="26">
        <v>1059300000000</v>
      </c>
      <c r="H15" s="9">
        <f>G15*F15/1000</f>
        <v>60615264.600000001</v>
      </c>
    </row>
    <row r="16" spans="2:8" x14ac:dyDescent="0.25">
      <c r="B16" s="5" t="s">
        <v>11</v>
      </c>
      <c r="C16" s="6" t="s">
        <v>12</v>
      </c>
      <c r="D16" s="7">
        <v>10470</v>
      </c>
      <c r="E16" s="7">
        <v>101</v>
      </c>
      <c r="F16" s="8">
        <f>+D16*E16/1000</f>
        <v>1057.47</v>
      </c>
      <c r="G16" s="26">
        <v>0</v>
      </c>
      <c r="H16" s="9">
        <f t="shared" ref="H16:H20" si="0">G16*F16/1000</f>
        <v>0</v>
      </c>
    </row>
    <row r="17" spans="2:8" x14ac:dyDescent="0.25">
      <c r="B17" s="5" t="s">
        <v>13</v>
      </c>
      <c r="C17" s="6" t="s">
        <v>12</v>
      </c>
      <c r="D17" s="7">
        <v>26370</v>
      </c>
      <c r="E17" s="7">
        <v>94.6</v>
      </c>
      <c r="F17" s="8">
        <f>+D17*E17/1000</f>
        <v>2494.6019999999999</v>
      </c>
      <c r="G17" s="26">
        <v>0</v>
      </c>
      <c r="H17" s="9">
        <f t="shared" si="0"/>
        <v>0</v>
      </c>
    </row>
    <row r="18" spans="2:8" x14ac:dyDescent="0.25">
      <c r="B18" s="5" t="s">
        <v>14</v>
      </c>
      <c r="C18" s="6" t="s">
        <v>15</v>
      </c>
      <c r="D18" s="7">
        <v>39.770000000000003</v>
      </c>
      <c r="E18" s="7">
        <v>77.400000000000006</v>
      </c>
      <c r="F18" s="8">
        <f>+D18*E18/1000</f>
        <v>3.0781980000000004</v>
      </c>
      <c r="G18" s="26">
        <v>0</v>
      </c>
      <c r="H18" s="14">
        <f>G18*F18/1000</f>
        <v>0</v>
      </c>
    </row>
    <row r="19" spans="2:8" x14ac:dyDescent="0.25">
      <c r="B19" s="5" t="s">
        <v>16</v>
      </c>
      <c r="C19" s="6" t="s">
        <v>15</v>
      </c>
      <c r="D19" s="7">
        <v>36.42</v>
      </c>
      <c r="E19" s="7">
        <v>74.099999999999994</v>
      </c>
      <c r="F19" s="8">
        <f t="shared" ref="F19:F20" si="1">+D19*E19/1000</f>
        <v>2.6987219999999996</v>
      </c>
      <c r="G19" s="26">
        <v>0</v>
      </c>
      <c r="H19" s="9">
        <f t="shared" si="0"/>
        <v>0</v>
      </c>
    </row>
    <row r="20" spans="2:8" x14ac:dyDescent="0.25">
      <c r="B20" s="10" t="s">
        <v>18</v>
      </c>
      <c r="C20" s="6" t="s">
        <v>15</v>
      </c>
      <c r="D20" s="11">
        <v>31.48</v>
      </c>
      <c r="E20" s="11">
        <v>69.3</v>
      </c>
      <c r="F20" s="12">
        <f t="shared" si="1"/>
        <v>2.1815639999999998</v>
      </c>
      <c r="G20" s="26">
        <v>0</v>
      </c>
      <c r="H20" s="9">
        <f t="shared" si="0"/>
        <v>0</v>
      </c>
    </row>
    <row r="21" spans="2:8" x14ac:dyDescent="0.25">
      <c r="B21" s="10" t="s">
        <v>19</v>
      </c>
      <c r="C21" s="6" t="s">
        <v>15</v>
      </c>
      <c r="D21" s="11">
        <v>26.62</v>
      </c>
      <c r="E21" s="11">
        <v>63.1</v>
      </c>
      <c r="F21" s="12">
        <f>+D21*E21/1000</f>
        <v>1.6797220000000002</v>
      </c>
      <c r="G21" s="26">
        <v>0</v>
      </c>
      <c r="H21" s="14">
        <f t="shared" ref="H21" si="2">G21*F21/1000</f>
        <v>0</v>
      </c>
    </row>
    <row r="22" spans="2:8" ht="17.25" x14ac:dyDescent="0.25">
      <c r="B22" s="13" t="s">
        <v>21</v>
      </c>
    </row>
    <row r="23" spans="2:8" ht="17.25" x14ac:dyDescent="0.25">
      <c r="B23" s="13" t="s">
        <v>20</v>
      </c>
    </row>
    <row r="24" spans="2:8" x14ac:dyDescent="0.25">
      <c r="B24" s="13"/>
    </row>
    <row r="25" spans="2:8" x14ac:dyDescent="0.25">
      <c r="B25" s="18" t="s">
        <v>40</v>
      </c>
    </row>
    <row r="26" spans="2:8" x14ac:dyDescent="0.25">
      <c r="B26" t="s">
        <v>49</v>
      </c>
    </row>
    <row r="27" spans="2:8" x14ac:dyDescent="0.25">
      <c r="B27" t="s">
        <v>52</v>
      </c>
      <c r="D27" s="16"/>
    </row>
    <row r="28" spans="2:8" x14ac:dyDescent="0.25">
      <c r="B28" t="s">
        <v>41</v>
      </c>
      <c r="D28" s="15"/>
    </row>
    <row r="29" spans="2:8" x14ac:dyDescent="0.25">
      <c r="B29" t="s">
        <v>50</v>
      </c>
      <c r="D29" s="15"/>
    </row>
    <row r="30" spans="2:8" x14ac:dyDescent="0.25">
      <c r="B30" t="s">
        <v>42</v>
      </c>
      <c r="D30" s="16"/>
    </row>
    <row r="31" spans="2:8" x14ac:dyDescent="0.25">
      <c r="B31" t="s">
        <v>38</v>
      </c>
      <c r="D31" s="15"/>
    </row>
    <row r="32" spans="2:8" x14ac:dyDescent="0.25">
      <c r="B32" t="s">
        <v>51</v>
      </c>
    </row>
    <row r="33" spans="2:6" x14ac:dyDescent="0.25">
      <c r="B33" t="s">
        <v>43</v>
      </c>
    </row>
    <row r="34" spans="2:6" x14ac:dyDescent="0.25">
      <c r="B34" t="s">
        <v>56</v>
      </c>
      <c r="D34" s="17"/>
    </row>
    <row r="35" spans="2:6" x14ac:dyDescent="0.25">
      <c r="B35" t="s">
        <v>58</v>
      </c>
      <c r="D35" s="17"/>
    </row>
    <row r="36" spans="2:6" x14ac:dyDescent="0.25">
      <c r="B36" t="s">
        <v>57</v>
      </c>
      <c r="D36" s="15"/>
    </row>
    <row r="37" spans="2:6" x14ac:dyDescent="0.25">
      <c r="B37" t="s">
        <v>53</v>
      </c>
      <c r="D37" s="15"/>
    </row>
    <row r="38" spans="2:6" x14ac:dyDescent="0.25">
      <c r="B38" t="s">
        <v>37</v>
      </c>
      <c r="D38" s="15"/>
    </row>
    <row r="40" spans="2:6" x14ac:dyDescent="0.25">
      <c r="B40" s="19" t="s">
        <v>29</v>
      </c>
      <c r="C40" s="19" t="s">
        <v>30</v>
      </c>
      <c r="D40" s="32" t="s">
        <v>31</v>
      </c>
      <c r="E40" s="33"/>
      <c r="F40" s="21" t="s">
        <v>32</v>
      </c>
    </row>
    <row r="41" spans="2:6" ht="30.75" customHeight="1" x14ac:dyDescent="0.35">
      <c r="B41" s="22" t="s">
        <v>44</v>
      </c>
      <c r="C41" s="22" t="s">
        <v>54</v>
      </c>
      <c r="D41" s="34" t="s">
        <v>47</v>
      </c>
      <c r="E41" s="34"/>
      <c r="F41" s="23" t="s">
        <v>48</v>
      </c>
    </row>
    <row r="42" spans="2:6" x14ac:dyDescent="0.25">
      <c r="B42" s="5" t="s">
        <v>45</v>
      </c>
      <c r="C42" s="5">
        <v>0.51429999999999998</v>
      </c>
      <c r="D42" s="29">
        <f>3360*1000</f>
        <v>3360000</v>
      </c>
      <c r="E42" s="29"/>
      <c r="F42" s="27">
        <f>+C42*D42</f>
        <v>1728048</v>
      </c>
    </row>
    <row r="43" spans="2:6" x14ac:dyDescent="0.25">
      <c r="B43" s="5" t="s">
        <v>46</v>
      </c>
      <c r="C43" s="5">
        <v>0.4758</v>
      </c>
      <c r="D43" s="29">
        <v>0</v>
      </c>
      <c r="E43" s="29"/>
      <c r="F43" s="27">
        <f>+C43*D43</f>
        <v>0</v>
      </c>
    </row>
    <row r="44" spans="2:6" ht="17.25" x14ac:dyDescent="0.25">
      <c r="B44" s="28" t="s">
        <v>55</v>
      </c>
    </row>
  </sheetData>
  <mergeCells count="6">
    <mergeCell ref="B13:B14"/>
    <mergeCell ref="C13:C14"/>
    <mergeCell ref="D41:E41"/>
    <mergeCell ref="D42:E42"/>
    <mergeCell ref="D43:E43"/>
    <mergeCell ref="D40:E4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F2BE9-DB22-4D34-BB74-CBDF0907506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2564</vt:lpstr>
      <vt:lpstr>2563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2022-05-09T02:44:36Z</dcterms:created>
  <dcterms:modified xsi:type="dcterms:W3CDTF">2026-02-26T06:53:14Z</dcterms:modified>
</cp:coreProperties>
</file>